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6" windowWidth="17280" windowHeight="90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S13" i="1" l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S8" i="1"/>
  <c r="AR8" i="1"/>
  <c r="AR14" i="1" s="1"/>
  <c r="AQ8" i="1"/>
  <c r="AQ14" i="1" s="1"/>
  <c r="AP8" i="1"/>
  <c r="AP14" i="1" s="1"/>
  <c r="AO8" i="1"/>
  <c r="AO14" i="1" s="1"/>
  <c r="AN8" i="1"/>
  <c r="AN14" i="1" s="1"/>
  <c r="AM8" i="1"/>
  <c r="AM14" i="1" s="1"/>
  <c r="AL8" i="1"/>
  <c r="AL14" i="1" s="1"/>
  <c r="AK8" i="1"/>
  <c r="AK14" i="1" s="1"/>
  <c r="AJ8" i="1"/>
  <c r="AJ14" i="1" s="1"/>
  <c r="AI8" i="1"/>
  <c r="AI14" i="1" s="1"/>
  <c r="AH8" i="1"/>
  <c r="AH14" i="1" s="1"/>
  <c r="AG8" i="1"/>
  <c r="AG14" i="1" s="1"/>
  <c r="AF8" i="1"/>
  <c r="AF14" i="1" s="1"/>
  <c r="AE8" i="1"/>
  <c r="AE14" i="1" s="1"/>
  <c r="AD8" i="1"/>
  <c r="AD14" i="1" s="1"/>
  <c r="AC8" i="1"/>
  <c r="AC14" i="1" s="1"/>
  <c r="AB8" i="1"/>
  <c r="AB14" i="1" s="1"/>
  <c r="AA8" i="1"/>
  <c r="AA14" i="1" s="1"/>
  <c r="Z8" i="1"/>
  <c r="Z14" i="1" s="1"/>
  <c r="Y8" i="1"/>
  <c r="Y14" i="1" s="1"/>
  <c r="X8" i="1"/>
  <c r="X14" i="1" s="1"/>
  <c r="W8" i="1"/>
  <c r="W14" i="1" s="1"/>
  <c r="V8" i="1"/>
  <c r="V14" i="1" s="1"/>
  <c r="U8" i="1"/>
  <c r="U14" i="1" s="1"/>
  <c r="T8" i="1"/>
  <c r="T14" i="1" s="1"/>
  <c r="S8" i="1"/>
  <c r="S14" i="1" s="1"/>
  <c r="R8" i="1"/>
  <c r="R14" i="1" s="1"/>
  <c r="Q8" i="1"/>
  <c r="Q14" i="1" s="1"/>
  <c r="P8" i="1"/>
  <c r="P14" i="1" s="1"/>
  <c r="O8" i="1"/>
  <c r="O14" i="1" s="1"/>
  <c r="N8" i="1"/>
  <c r="N14" i="1" s="1"/>
  <c r="M8" i="1"/>
  <c r="M14" i="1" s="1"/>
  <c r="L8" i="1"/>
  <c r="L14" i="1" s="1"/>
  <c r="K8" i="1"/>
  <c r="K14" i="1" s="1"/>
  <c r="J8" i="1"/>
  <c r="J14" i="1" s="1"/>
  <c r="I8" i="1"/>
  <c r="I14" i="1" s="1"/>
  <c r="H8" i="1"/>
  <c r="H14" i="1" s="1"/>
  <c r="G8" i="1"/>
  <c r="G14" i="1" s="1"/>
  <c r="F8" i="1"/>
  <c r="F14" i="1" s="1"/>
  <c r="E8" i="1"/>
  <c r="E14" i="1" s="1"/>
  <c r="D8" i="1"/>
  <c r="D14" i="1" s="1"/>
  <c r="C8" i="1"/>
  <c r="C14" i="1" s="1"/>
  <c r="B8" i="1"/>
  <c r="B14" i="1" s="1"/>
  <c r="AT9" i="1" l="1"/>
  <c r="AT11" i="1"/>
  <c r="E16" i="1"/>
  <c r="I16" i="1"/>
  <c r="M16" i="1"/>
  <c r="Q16" i="1"/>
  <c r="U16" i="1"/>
  <c r="Y16" i="1"/>
  <c r="AC16" i="1"/>
  <c r="AG16" i="1"/>
  <c r="AK16" i="1"/>
  <c r="AO16" i="1"/>
  <c r="AS16" i="1"/>
  <c r="AU9" i="1"/>
  <c r="AU10" i="1"/>
  <c r="AU11" i="1"/>
  <c r="AU12" i="1"/>
  <c r="AU13" i="1"/>
  <c r="AT10" i="1"/>
  <c r="AT12" i="1"/>
  <c r="AT13" i="1"/>
  <c r="I17" i="1"/>
  <c r="M17" i="1"/>
  <c r="Q17" i="1"/>
  <c r="U17" i="1"/>
  <c r="Y17" i="1"/>
  <c r="AC17" i="1"/>
  <c r="AG17" i="1"/>
  <c r="AK17" i="1"/>
  <c r="AO17" i="1"/>
  <c r="AS17" i="1"/>
  <c r="AV9" i="1"/>
  <c r="AV10" i="1"/>
  <c r="AV11" i="1"/>
  <c r="AV12" i="1"/>
  <c r="AV13" i="1"/>
  <c r="E17" i="1"/>
  <c r="E18" i="1"/>
  <c r="I18" i="1"/>
  <c r="M18" i="1"/>
  <c r="Q18" i="1"/>
  <c r="U18" i="1"/>
  <c r="Y18" i="1"/>
  <c r="AC18" i="1"/>
  <c r="AG18" i="1"/>
  <c r="AK18" i="1"/>
  <c r="AO18" i="1"/>
  <c r="AW8" i="1"/>
  <c r="AW9" i="1"/>
  <c r="AW10" i="1"/>
  <c r="AW11" i="1"/>
  <c r="AW12" i="1"/>
  <c r="AW13" i="1"/>
  <c r="AS14" i="1"/>
  <c r="AS18" i="1" s="1"/>
  <c r="AT8" i="1"/>
  <c r="AT14" i="1" s="1"/>
  <c r="AU8" i="1"/>
  <c r="AV8" i="1"/>
  <c r="AW18" i="1" l="1"/>
  <c r="AV14" i="1"/>
  <c r="AU14" i="1"/>
  <c r="AW16" i="1" s="1"/>
  <c r="AW14" i="1"/>
  <c r="AW17" i="1"/>
</calcChain>
</file>

<file path=xl/sharedStrings.xml><?xml version="1.0" encoding="utf-8"?>
<sst xmlns="http://schemas.openxmlformats.org/spreadsheetml/2006/main" count="116" uniqueCount="34">
  <si>
    <t>University of Alabama in Huntsville</t>
  </si>
  <si>
    <t>Workforce Analysis Summary</t>
  </si>
  <si>
    <t>Sr/Acad.</t>
  </si>
  <si>
    <t>Researchers</t>
  </si>
  <si>
    <t>Directors &amp;</t>
  </si>
  <si>
    <t>Advanced</t>
  </si>
  <si>
    <t>Entry-Level</t>
  </si>
  <si>
    <t>Computer/Other</t>
  </si>
  <si>
    <t>Service/</t>
  </si>
  <si>
    <t>Faculty</t>
  </si>
  <si>
    <t>Summary</t>
  </si>
  <si>
    <t>Administrators</t>
  </si>
  <si>
    <t>Managers</t>
  </si>
  <si>
    <t>Professionals</t>
  </si>
  <si>
    <t>Tech/Support</t>
  </si>
  <si>
    <t>Clericals</t>
  </si>
  <si>
    <t>Maintenance</t>
  </si>
  <si>
    <t>Totals</t>
  </si>
  <si>
    <t>Major Unit</t>
  </si>
  <si>
    <t>Total</t>
  </si>
  <si>
    <t>Min.</t>
  </si>
  <si>
    <t>Female</t>
  </si>
  <si>
    <t>Black</t>
  </si>
  <si>
    <t>President's Office</t>
  </si>
  <si>
    <t>Academic Affairs</t>
  </si>
  <si>
    <t>Finance/Administration</t>
  </si>
  <si>
    <t>Diversity</t>
  </si>
  <si>
    <t>Research</t>
  </si>
  <si>
    <t>% Min.</t>
  </si>
  <si>
    <t>% Fem.</t>
  </si>
  <si>
    <t>% Blk.</t>
  </si>
  <si>
    <t>**Minority total includes Blacks</t>
  </si>
  <si>
    <t>University Advancement</t>
  </si>
  <si>
    <t>Custodians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</si>
</sst>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164" fontId="1" fillId="0" borderId="0" xfId="0" applyNumberFormat="1" applyFont="1" applyAlignment="1">
      <alignment horizontal="centerContinuous"/>
    </xf>
    <xf numFmtId="0" fontId="2" fillId="0" borderId="1" xfId="0" applyFont="1" applyBorder="1"/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textRotation="90"/>
    </xf>
    <xf numFmtId="0" fontId="2" fillId="0" borderId="8" xfId="0" applyFont="1" applyBorder="1"/>
    <xf numFmtId="0" fontId="2" fillId="0" borderId="8" xfId="0" applyFont="1" applyBorder="1" applyAlignment="1"/>
    <xf numFmtId="0" fontId="3" fillId="0" borderId="8" xfId="0" applyFont="1" applyBorder="1" applyAlignment="1"/>
    <xf numFmtId="0" fontId="1" fillId="0" borderId="8" xfId="0" applyFont="1" applyBorder="1" applyAlignment="1">
      <alignment horizontal="center"/>
    </xf>
    <xf numFmtId="0" fontId="2" fillId="0" borderId="8" xfId="0" quotePrefix="1" applyFont="1" applyBorder="1"/>
    <xf numFmtId="0" fontId="2" fillId="0" borderId="9" xfId="0" quotePrefix="1" applyFont="1" applyBorder="1"/>
    <xf numFmtId="0" fontId="1" fillId="0" borderId="0" xfId="0" applyFont="1"/>
    <xf numFmtId="0" fontId="2" fillId="0" borderId="9" xfId="0" quotePrefix="1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4" fillId="2" borderId="8" xfId="0" applyFont="1" applyFill="1" applyBorder="1" applyAlignment="1">
      <alignment textRotation="90"/>
    </xf>
    <xf numFmtId="0" fontId="4" fillId="2" borderId="8" xfId="0" applyFont="1" applyFill="1" applyBorder="1" applyAlignment="1"/>
    <xf numFmtId="0" fontId="4" fillId="2" borderId="8" xfId="0" applyFont="1" applyFill="1" applyBorder="1"/>
    <xf numFmtId="0" fontId="5" fillId="2" borderId="8" xfId="0" applyFont="1" applyFill="1" applyBorder="1" applyAlignment="1"/>
    <xf numFmtId="0" fontId="5" fillId="2" borderId="8" xfId="0" applyFont="1" applyFill="1" applyBorder="1"/>
    <xf numFmtId="9" fontId="2" fillId="0" borderId="8" xfId="0" applyNumberFormat="1" applyFont="1" applyBorder="1" applyAlignment="1"/>
    <xf numFmtId="0" fontId="2" fillId="0" borderId="8" xfId="0" quotePrefix="1" applyFont="1" applyBorder="1" applyAlignment="1"/>
    <xf numFmtId="0" fontId="2" fillId="0" borderId="9" xfId="0" quotePrefix="1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oC-SKH351/AppData/Local/Microsoft/Windows/Temporary%20Internet%20Files/Content.Outlook/ZA0L9WRH/Workforce%20Analysis%20Detail%20by%20Div%20and%20Job%20Gro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force Analysis for Print"/>
      <sheetName val="Workforce Analysis"/>
      <sheetName val="President's Office"/>
      <sheetName val="Academic Affairs"/>
      <sheetName val="FinanceAdmin"/>
      <sheetName val="UnivAdvance"/>
      <sheetName val="Diversity"/>
      <sheetName val="Research"/>
      <sheetName val="Comparison"/>
      <sheetName val="H20"/>
    </sheetNames>
    <sheetDataSet>
      <sheetData sheetId="0"/>
      <sheetData sheetId="1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10</v>
          </cell>
          <cell r="G8">
            <v>1</v>
          </cell>
          <cell r="H8">
            <v>4</v>
          </cell>
          <cell r="I8">
            <v>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11</v>
          </cell>
          <cell r="S8">
            <v>1</v>
          </cell>
          <cell r="T8">
            <v>3</v>
          </cell>
          <cell r="U8">
            <v>1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6</v>
          </cell>
          <cell r="AA8">
            <v>0</v>
          </cell>
          <cell r="AB8">
            <v>2</v>
          </cell>
          <cell r="AC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2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</row>
        <row r="9">
          <cell r="B9">
            <v>59</v>
          </cell>
          <cell r="C9">
            <v>11</v>
          </cell>
          <cell r="D9">
            <v>57</v>
          </cell>
          <cell r="E9">
            <v>9</v>
          </cell>
          <cell r="F9">
            <v>70</v>
          </cell>
          <cell r="G9">
            <v>8</v>
          </cell>
          <cell r="H9">
            <v>55</v>
          </cell>
          <cell r="I9">
            <v>5</v>
          </cell>
          <cell r="J9">
            <v>43</v>
          </cell>
          <cell r="K9">
            <v>5</v>
          </cell>
          <cell r="L9">
            <v>13</v>
          </cell>
          <cell r="M9">
            <v>4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23</v>
          </cell>
          <cell r="S9">
            <v>3</v>
          </cell>
          <cell r="T9">
            <v>11</v>
          </cell>
          <cell r="U9">
            <v>2</v>
          </cell>
          <cell r="V9">
            <v>19</v>
          </cell>
          <cell r="W9">
            <v>3</v>
          </cell>
          <cell r="X9">
            <v>14</v>
          </cell>
          <cell r="Y9">
            <v>3</v>
          </cell>
          <cell r="Z9">
            <v>28</v>
          </cell>
          <cell r="AA9">
            <v>6</v>
          </cell>
          <cell r="AB9">
            <v>24</v>
          </cell>
          <cell r="AC9">
            <v>3</v>
          </cell>
          <cell r="AH9">
            <v>20</v>
          </cell>
          <cell r="AI9">
            <v>3</v>
          </cell>
          <cell r="AJ9">
            <v>15</v>
          </cell>
          <cell r="AK9">
            <v>1</v>
          </cell>
          <cell r="AL9">
            <v>19</v>
          </cell>
          <cell r="AM9">
            <v>4</v>
          </cell>
          <cell r="AN9">
            <v>8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</row>
        <row r="10">
          <cell r="B10">
            <v>17</v>
          </cell>
          <cell r="C10">
            <v>4</v>
          </cell>
          <cell r="D10">
            <v>17</v>
          </cell>
          <cell r="E10">
            <v>4</v>
          </cell>
          <cell r="F10">
            <v>33</v>
          </cell>
          <cell r="G10">
            <v>10</v>
          </cell>
          <cell r="H10">
            <v>22</v>
          </cell>
          <cell r="I10">
            <v>9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45</v>
          </cell>
          <cell r="O10">
            <v>37</v>
          </cell>
          <cell r="P10">
            <v>30</v>
          </cell>
          <cell r="Q10">
            <v>34</v>
          </cell>
          <cell r="R10">
            <v>20</v>
          </cell>
          <cell r="S10">
            <v>5</v>
          </cell>
          <cell r="T10">
            <v>9</v>
          </cell>
          <cell r="U10">
            <v>2</v>
          </cell>
          <cell r="V10">
            <v>15</v>
          </cell>
          <cell r="W10">
            <v>5</v>
          </cell>
          <cell r="X10">
            <v>8</v>
          </cell>
          <cell r="Y10">
            <v>4</v>
          </cell>
          <cell r="Z10">
            <v>19</v>
          </cell>
          <cell r="AA10">
            <v>7</v>
          </cell>
          <cell r="AB10">
            <v>15</v>
          </cell>
          <cell r="AC10">
            <v>6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6</v>
          </cell>
          <cell r="AM10">
            <v>3</v>
          </cell>
          <cell r="AN10">
            <v>1</v>
          </cell>
          <cell r="AO10">
            <v>2</v>
          </cell>
          <cell r="AP10">
            <v>68</v>
          </cell>
          <cell r="AQ10">
            <v>12</v>
          </cell>
          <cell r="AR10">
            <v>5</v>
          </cell>
          <cell r="AS10">
            <v>11</v>
          </cell>
        </row>
        <row r="11">
          <cell r="B11">
            <v>1</v>
          </cell>
          <cell r="C11">
            <v>0</v>
          </cell>
          <cell r="D11">
            <v>1</v>
          </cell>
          <cell r="E11">
            <v>0</v>
          </cell>
          <cell r="F11">
            <v>11</v>
          </cell>
          <cell r="G11">
            <v>3</v>
          </cell>
          <cell r="H11">
            <v>9</v>
          </cell>
          <cell r="I11">
            <v>3</v>
          </cell>
          <cell r="J11">
            <v>7</v>
          </cell>
          <cell r="K11">
            <v>0</v>
          </cell>
          <cell r="L11">
            <v>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</v>
          </cell>
          <cell r="S11">
            <v>0</v>
          </cell>
          <cell r="T11">
            <v>3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3</v>
          </cell>
          <cell r="AA11">
            <v>0</v>
          </cell>
          <cell r="AB11">
            <v>3</v>
          </cell>
          <cell r="AC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M11">
            <v>0</v>
          </cell>
          <cell r="AN11">
            <v>2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1</v>
          </cell>
          <cell r="AA12">
            <v>0</v>
          </cell>
          <cell r="AB12">
            <v>1</v>
          </cell>
          <cell r="AC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1</v>
          </cell>
          <cell r="AM12">
            <v>1</v>
          </cell>
          <cell r="AN12">
            <v>1</v>
          </cell>
          <cell r="AO12">
            <v>1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B13">
            <v>4</v>
          </cell>
          <cell r="C13">
            <v>3</v>
          </cell>
          <cell r="D13">
            <v>2</v>
          </cell>
          <cell r="E13">
            <v>3</v>
          </cell>
          <cell r="F13">
            <v>25</v>
          </cell>
          <cell r="G13">
            <v>8</v>
          </cell>
          <cell r="H13">
            <v>23</v>
          </cell>
          <cell r="I13">
            <v>6</v>
          </cell>
          <cell r="J13">
            <v>5</v>
          </cell>
          <cell r="K13">
            <v>0</v>
          </cell>
          <cell r="L13">
            <v>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4</v>
          </cell>
          <cell r="S13">
            <v>2</v>
          </cell>
          <cell r="T13">
            <v>3</v>
          </cell>
          <cell r="U13">
            <v>2</v>
          </cell>
          <cell r="V13">
            <v>2</v>
          </cell>
          <cell r="W13">
            <v>0</v>
          </cell>
          <cell r="X13">
            <v>2</v>
          </cell>
          <cell r="Y13">
            <v>0</v>
          </cell>
          <cell r="Z13">
            <v>14</v>
          </cell>
          <cell r="AA13">
            <v>3</v>
          </cell>
          <cell r="AB13">
            <v>12</v>
          </cell>
          <cell r="AC13">
            <v>3</v>
          </cell>
          <cell r="AH13">
            <v>396</v>
          </cell>
          <cell r="AI13">
            <v>59</v>
          </cell>
          <cell r="AJ13">
            <v>108</v>
          </cell>
          <cell r="AK13">
            <v>39</v>
          </cell>
          <cell r="AL13">
            <v>10</v>
          </cell>
          <cell r="AM13">
            <v>1</v>
          </cell>
          <cell r="AN13">
            <v>1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</sheetData>
      <sheetData sheetId="2">
        <row r="10"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</sheetData>
      <sheetData sheetId="3">
        <row r="60">
          <cell r="AD60">
            <v>294</v>
          </cell>
          <cell r="AE60">
            <v>77</v>
          </cell>
          <cell r="AF60">
            <v>118</v>
          </cell>
          <cell r="AG60">
            <v>13</v>
          </cell>
        </row>
      </sheetData>
      <sheetData sheetId="4"/>
      <sheetData sheetId="5">
        <row r="14">
          <cell r="AL14">
            <v>4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</row>
      </sheetData>
      <sheetData sheetId="6">
        <row r="12"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</sheetData>
      <sheetData sheetId="7">
        <row r="31">
          <cell r="AD31">
            <v>6</v>
          </cell>
          <cell r="AE31">
            <v>0</v>
          </cell>
          <cell r="AF31">
            <v>2</v>
          </cell>
          <cell r="AG31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0"/>
  <sheetViews>
    <sheetView tabSelected="1" topLeftCell="N1" zoomScale="110" zoomScaleNormal="110" workbookViewId="0">
      <selection activeCell="AC5" sqref="AC5"/>
    </sheetView>
  </sheetViews>
  <sheetFormatPr defaultColWidth="9.109375" defaultRowHeight="11.4" x14ac:dyDescent="0.2"/>
  <cols>
    <col min="1" max="1" width="19.33203125" style="3" customWidth="1"/>
    <col min="2" max="2" width="3.6640625" style="3" customWidth="1"/>
    <col min="3" max="3" width="3.44140625" style="3" customWidth="1"/>
    <col min="4" max="4" width="3.6640625" style="3" customWidth="1"/>
    <col min="5" max="5" width="4" style="3" customWidth="1"/>
    <col min="6" max="6" width="3.6640625" style="3" customWidth="1"/>
    <col min="7" max="7" width="2.6640625" style="3" customWidth="1"/>
    <col min="8" max="8" width="4" style="3" customWidth="1"/>
    <col min="9" max="9" width="4.21875" style="3" bestFit="1" customWidth="1"/>
    <col min="10" max="10" width="3.6640625" style="3" customWidth="1"/>
    <col min="11" max="11" width="3.33203125" style="3" customWidth="1"/>
    <col min="12" max="12" width="3.6640625" style="3" customWidth="1"/>
    <col min="13" max="13" width="4.5546875" style="3" customWidth="1"/>
    <col min="14" max="14" width="3.6640625" style="3" customWidth="1"/>
    <col min="15" max="15" width="3.33203125" style="3" customWidth="1"/>
    <col min="16" max="16" width="3.6640625" style="3" customWidth="1"/>
    <col min="17" max="17" width="4.5546875" style="3" customWidth="1"/>
    <col min="18" max="18" width="3.33203125" style="3" customWidth="1"/>
    <col min="19" max="19" width="3.44140625" style="3" customWidth="1"/>
    <col min="20" max="20" width="3.33203125" style="3" customWidth="1"/>
    <col min="21" max="21" width="4" style="3" customWidth="1"/>
    <col min="22" max="22" width="3.6640625" style="3" customWidth="1"/>
    <col min="23" max="23" width="2.6640625" style="3" customWidth="1"/>
    <col min="24" max="24" width="3.5546875" style="3" customWidth="1"/>
    <col min="25" max="25" width="4.21875" style="3" bestFit="1" customWidth="1"/>
    <col min="26" max="26" width="3.6640625" style="3" customWidth="1"/>
    <col min="27" max="27" width="2.77734375" style="3" bestFit="1" customWidth="1"/>
    <col min="28" max="28" width="3.6640625" style="3" customWidth="1"/>
    <col min="29" max="29" width="4.21875" style="3" bestFit="1" customWidth="1"/>
    <col min="30" max="30" width="3.88671875" style="3" customWidth="1"/>
    <col min="31" max="31" width="3.109375" style="3" customWidth="1"/>
    <col min="32" max="32" width="3.6640625" style="3" customWidth="1"/>
    <col min="33" max="33" width="4" style="3" customWidth="1"/>
    <col min="34" max="34" width="3.88671875" style="3" customWidth="1"/>
    <col min="35" max="35" width="3.33203125" style="3" customWidth="1"/>
    <col min="36" max="36" width="4" style="3" customWidth="1"/>
    <col min="37" max="37" width="4.5546875" style="3" customWidth="1"/>
    <col min="38" max="39" width="3.33203125" style="3" customWidth="1"/>
    <col min="40" max="40" width="3.5546875" style="3" customWidth="1"/>
    <col min="41" max="41" width="4.21875" style="3" bestFit="1" customWidth="1"/>
    <col min="42" max="43" width="3.33203125" style="3" customWidth="1"/>
    <col min="44" max="44" width="3.6640625" style="3" bestFit="1" customWidth="1"/>
    <col min="45" max="45" width="4.21875" style="3" bestFit="1" customWidth="1"/>
    <col min="46" max="46" width="4.88671875" style="3" customWidth="1"/>
    <col min="47" max="47" width="4.44140625" style="3" customWidth="1"/>
    <col min="48" max="48" width="4.5546875" style="3" customWidth="1"/>
    <col min="49" max="49" width="5.44140625" style="3" customWidth="1"/>
    <col min="50" max="16384" width="9.109375" style="3"/>
  </cols>
  <sheetData>
    <row r="1" spans="1:49" ht="1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2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2" x14ac:dyDescent="0.25">
      <c r="A3" s="4">
        <v>41882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2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</row>
    <row r="5" spans="1:49" x14ac:dyDescent="0.2">
      <c r="A5" s="5"/>
      <c r="B5" s="6" t="s">
        <v>2</v>
      </c>
      <c r="C5" s="7"/>
      <c r="D5" s="7"/>
      <c r="E5" s="8"/>
      <c r="F5" s="6" t="s">
        <v>3</v>
      </c>
      <c r="G5" s="7"/>
      <c r="H5" s="7"/>
      <c r="I5" s="8"/>
      <c r="J5" s="6" t="s">
        <v>4</v>
      </c>
      <c r="K5" s="7"/>
      <c r="L5" s="7"/>
      <c r="M5" s="8"/>
      <c r="N5" s="6" t="s">
        <v>5</v>
      </c>
      <c r="O5" s="7"/>
      <c r="P5" s="7"/>
      <c r="Q5" s="8"/>
      <c r="R5" s="6" t="s">
        <v>6</v>
      </c>
      <c r="S5" s="7"/>
      <c r="T5" s="7"/>
      <c r="U5" s="8"/>
      <c r="V5" s="6" t="s">
        <v>7</v>
      </c>
      <c r="W5" s="7"/>
      <c r="X5" s="7"/>
      <c r="Y5" s="8"/>
      <c r="Z5" s="6" t="s">
        <v>5</v>
      </c>
      <c r="AA5" s="7"/>
      <c r="AB5" s="7"/>
      <c r="AC5" s="8"/>
      <c r="AD5" s="6" t="s">
        <v>6</v>
      </c>
      <c r="AE5" s="7"/>
      <c r="AF5" s="7"/>
      <c r="AG5" s="8"/>
      <c r="AH5" s="6" t="s">
        <v>33</v>
      </c>
      <c r="AI5" s="7"/>
      <c r="AJ5" s="7"/>
      <c r="AK5" s="8"/>
      <c r="AL5" s="6" t="s">
        <v>8</v>
      </c>
      <c r="AM5" s="7"/>
      <c r="AN5" s="7"/>
      <c r="AO5" s="8"/>
      <c r="AP5" s="6" t="s">
        <v>9</v>
      </c>
      <c r="AQ5" s="7"/>
      <c r="AR5" s="7"/>
      <c r="AS5" s="8"/>
      <c r="AT5" s="6" t="s">
        <v>10</v>
      </c>
      <c r="AU5" s="7"/>
      <c r="AV5" s="7"/>
      <c r="AW5" s="8"/>
    </row>
    <row r="6" spans="1:49" ht="14.4" x14ac:dyDescent="0.3">
      <c r="B6" s="35" t="s">
        <v>11</v>
      </c>
      <c r="C6" s="36"/>
      <c r="D6" s="36"/>
      <c r="E6" s="37"/>
      <c r="F6" s="35"/>
      <c r="G6" s="36"/>
      <c r="H6" s="36"/>
      <c r="I6" s="37"/>
      <c r="J6" s="9" t="s">
        <v>12</v>
      </c>
      <c r="K6" s="10"/>
      <c r="L6" s="10"/>
      <c r="M6" s="11"/>
      <c r="N6" s="35" t="s">
        <v>13</v>
      </c>
      <c r="O6" s="36"/>
      <c r="P6" s="36"/>
      <c r="Q6" s="37"/>
      <c r="R6" s="35" t="s">
        <v>13</v>
      </c>
      <c r="S6" s="36"/>
      <c r="T6" s="36"/>
      <c r="U6" s="37"/>
      <c r="V6" s="35" t="s">
        <v>14</v>
      </c>
      <c r="W6" s="36"/>
      <c r="X6" s="36"/>
      <c r="Y6" s="37"/>
      <c r="Z6" s="9" t="s">
        <v>15</v>
      </c>
      <c r="AA6" s="10"/>
      <c r="AB6" s="10"/>
      <c r="AC6" s="11"/>
      <c r="AD6" s="35" t="s">
        <v>15</v>
      </c>
      <c r="AE6" s="36"/>
      <c r="AF6" s="36"/>
      <c r="AG6" s="37"/>
      <c r="AH6" s="35"/>
      <c r="AI6" s="36"/>
      <c r="AJ6" s="36"/>
      <c r="AK6" s="37"/>
      <c r="AL6" s="35" t="s">
        <v>16</v>
      </c>
      <c r="AM6" s="38"/>
      <c r="AN6" s="38"/>
      <c r="AO6" s="39"/>
      <c r="AP6" s="35"/>
      <c r="AQ6" s="38"/>
      <c r="AR6" s="38"/>
      <c r="AS6" s="39"/>
      <c r="AT6" s="9" t="s">
        <v>17</v>
      </c>
      <c r="AU6" s="10"/>
      <c r="AV6" s="10"/>
      <c r="AW6" s="11"/>
    </row>
    <row r="7" spans="1:49" s="14" customFormat="1" ht="36.75" x14ac:dyDescent="0.2">
      <c r="A7" s="12" t="s">
        <v>18</v>
      </c>
      <c r="B7" s="24" t="s">
        <v>19</v>
      </c>
      <c r="C7" s="13" t="s">
        <v>20</v>
      </c>
      <c r="D7" s="13" t="s">
        <v>21</v>
      </c>
      <c r="E7" s="13" t="s">
        <v>22</v>
      </c>
      <c r="F7" s="24" t="s">
        <v>19</v>
      </c>
      <c r="G7" s="13" t="s">
        <v>20</v>
      </c>
      <c r="H7" s="13" t="s">
        <v>21</v>
      </c>
      <c r="I7" s="13" t="s">
        <v>22</v>
      </c>
      <c r="J7" s="24" t="s">
        <v>19</v>
      </c>
      <c r="K7" s="13" t="s">
        <v>20</v>
      </c>
      <c r="L7" s="13" t="s">
        <v>21</v>
      </c>
      <c r="M7" s="13" t="s">
        <v>22</v>
      </c>
      <c r="N7" s="24" t="s">
        <v>19</v>
      </c>
      <c r="O7" s="13" t="s">
        <v>20</v>
      </c>
      <c r="P7" s="13" t="s">
        <v>21</v>
      </c>
      <c r="Q7" s="13" t="s">
        <v>22</v>
      </c>
      <c r="R7" s="24" t="s">
        <v>19</v>
      </c>
      <c r="S7" s="13" t="s">
        <v>20</v>
      </c>
      <c r="T7" s="13" t="s">
        <v>21</v>
      </c>
      <c r="U7" s="13" t="s">
        <v>22</v>
      </c>
      <c r="V7" s="24" t="s">
        <v>19</v>
      </c>
      <c r="W7" s="13" t="s">
        <v>20</v>
      </c>
      <c r="X7" s="13" t="s">
        <v>21</v>
      </c>
      <c r="Y7" s="13" t="s">
        <v>22</v>
      </c>
      <c r="Z7" s="24" t="s">
        <v>19</v>
      </c>
      <c r="AA7" s="13" t="s">
        <v>20</v>
      </c>
      <c r="AB7" s="13" t="s">
        <v>21</v>
      </c>
      <c r="AC7" s="13" t="s">
        <v>22</v>
      </c>
      <c r="AD7" s="24" t="s">
        <v>19</v>
      </c>
      <c r="AE7" s="13" t="s">
        <v>20</v>
      </c>
      <c r="AF7" s="13" t="s">
        <v>21</v>
      </c>
      <c r="AG7" s="13" t="s">
        <v>22</v>
      </c>
      <c r="AH7" s="24" t="s">
        <v>19</v>
      </c>
      <c r="AI7" s="13" t="s">
        <v>20</v>
      </c>
      <c r="AJ7" s="13" t="s">
        <v>21</v>
      </c>
      <c r="AK7" s="13" t="s">
        <v>22</v>
      </c>
      <c r="AL7" s="24" t="s">
        <v>19</v>
      </c>
      <c r="AM7" s="13" t="s">
        <v>20</v>
      </c>
      <c r="AN7" s="13" t="s">
        <v>21</v>
      </c>
      <c r="AO7" s="13" t="s">
        <v>22</v>
      </c>
      <c r="AP7" s="24" t="s">
        <v>19</v>
      </c>
      <c r="AQ7" s="13" t="s">
        <v>20</v>
      </c>
      <c r="AR7" s="13" t="s">
        <v>21</v>
      </c>
      <c r="AS7" s="13" t="s">
        <v>22</v>
      </c>
      <c r="AT7" s="24" t="s">
        <v>19</v>
      </c>
      <c r="AU7" s="13" t="s">
        <v>20</v>
      </c>
      <c r="AV7" s="13" t="s">
        <v>21</v>
      </c>
      <c r="AW7" s="13" t="s">
        <v>22</v>
      </c>
    </row>
    <row r="8" spans="1:49" s="15" customFormat="1" ht="12" x14ac:dyDescent="0.2">
      <c r="A8" s="15" t="s">
        <v>23</v>
      </c>
      <c r="B8" s="25">
        <f>+'[1]Workforce Analysis'!AL8</f>
        <v>2</v>
      </c>
      <c r="C8" s="15">
        <f>+'[1]Workforce Analysis'!AM8</f>
        <v>0</v>
      </c>
      <c r="D8" s="15">
        <f>+'[1]Workforce Analysis'!AN8</f>
        <v>0</v>
      </c>
      <c r="E8" s="15">
        <f>+'[1]Workforce Analysis'!AO8</f>
        <v>0</v>
      </c>
      <c r="F8" s="25">
        <f>+'[1]Workforce Analysis'!AH8</f>
        <v>0</v>
      </c>
      <c r="G8" s="15">
        <f>+'[1]Workforce Analysis'!AI8</f>
        <v>0</v>
      </c>
      <c r="H8" s="15">
        <f>+'[1]Workforce Analysis'!AJ8</f>
        <v>0</v>
      </c>
      <c r="I8" s="15">
        <f>+'[1]Workforce Analysis'!AK8</f>
        <v>0</v>
      </c>
      <c r="J8" s="25">
        <f>+'[1]Workforce Analysis'!R8</f>
        <v>11</v>
      </c>
      <c r="K8" s="15">
        <f>+'[1]Workforce Analysis'!S8</f>
        <v>1</v>
      </c>
      <c r="L8" s="15">
        <f>+'[1]Workforce Analysis'!T8</f>
        <v>3</v>
      </c>
      <c r="M8" s="15">
        <f>+'[1]Workforce Analysis'!U8</f>
        <v>1</v>
      </c>
      <c r="N8" s="25">
        <f>+'[1]Workforce Analysis'!F8</f>
        <v>10</v>
      </c>
      <c r="O8" s="15">
        <f>+'[1]Workforce Analysis'!G8</f>
        <v>1</v>
      </c>
      <c r="P8" s="15">
        <f>+'[1]Workforce Analysis'!H8</f>
        <v>4</v>
      </c>
      <c r="Q8" s="15">
        <f>+'[1]Workforce Analysis'!I8</f>
        <v>1</v>
      </c>
      <c r="R8" s="25">
        <f>+'[1]Workforce Analysis'!Z8</f>
        <v>6</v>
      </c>
      <c r="S8" s="15">
        <f>+'[1]Workforce Analysis'!AA8</f>
        <v>0</v>
      </c>
      <c r="T8" s="15">
        <f>+'[1]Workforce Analysis'!AB8</f>
        <v>2</v>
      </c>
      <c r="U8" s="15">
        <f>+'[1]Workforce Analysis'!AC8</f>
        <v>0</v>
      </c>
      <c r="V8" s="25">
        <f>+'[1]Workforce Analysis'!J8</f>
        <v>0</v>
      </c>
      <c r="W8" s="15">
        <f>+'[1]Workforce Analysis'!K8</f>
        <v>0</v>
      </c>
      <c r="X8" s="15">
        <f>+'[1]Workforce Analysis'!L8</f>
        <v>0</v>
      </c>
      <c r="Y8" s="15">
        <f>+'[1]Workforce Analysis'!M8</f>
        <v>0</v>
      </c>
      <c r="Z8" s="25">
        <f>+'[1]Workforce Analysis'!B8</f>
        <v>0</v>
      </c>
      <c r="AA8" s="15">
        <f>+'[1]Workforce Analysis'!C8</f>
        <v>0</v>
      </c>
      <c r="AB8" s="15">
        <f>+'[1]Workforce Analysis'!D8</f>
        <v>0</v>
      </c>
      <c r="AC8" s="15">
        <f>+'[1]Workforce Analysis'!E8</f>
        <v>0</v>
      </c>
      <c r="AD8" s="25">
        <f>+'[1]Workforce Analysis'!V8</f>
        <v>0</v>
      </c>
      <c r="AE8" s="15">
        <f>+'[1]Workforce Analysis'!W8</f>
        <v>0</v>
      </c>
      <c r="AF8" s="15">
        <f>+'[1]Workforce Analysis'!X8</f>
        <v>0</v>
      </c>
      <c r="AG8" s="15">
        <f>+'[1]Workforce Analysis'!Y8</f>
        <v>0</v>
      </c>
      <c r="AH8" s="25">
        <f>+'[1]Workforce Analysis'!N8</f>
        <v>0</v>
      </c>
      <c r="AI8" s="15">
        <f>+'[1]Workforce Analysis'!O8</f>
        <v>0</v>
      </c>
      <c r="AJ8" s="15">
        <f>+'[1]Workforce Analysis'!P8</f>
        <v>0</v>
      </c>
      <c r="AK8" s="15">
        <f>+'[1]Workforce Analysis'!Q8</f>
        <v>0</v>
      </c>
      <c r="AL8" s="25">
        <f>+'[1]Workforce Analysis'!AP8</f>
        <v>0</v>
      </c>
      <c r="AM8" s="15">
        <f>+'[1]Workforce Analysis'!AQ8</f>
        <v>0</v>
      </c>
      <c r="AN8" s="15">
        <f>+'[1]Workforce Analysis'!AR8</f>
        <v>0</v>
      </c>
      <c r="AO8" s="15">
        <f>+'[1]Workforce Analysis'!AS8</f>
        <v>0</v>
      </c>
      <c r="AP8" s="25">
        <f>'[1]President''s Office'!AP10</f>
        <v>0</v>
      </c>
      <c r="AQ8" s="15">
        <f>'[1]President''s Office'!AQ10</f>
        <v>0</v>
      </c>
      <c r="AR8" s="15">
        <f>'[1]President''s Office'!AR10</f>
        <v>0</v>
      </c>
      <c r="AS8" s="15">
        <f>'[1]President''s Office'!AS10</f>
        <v>0</v>
      </c>
      <c r="AT8" s="25">
        <f t="shared" ref="AT8:AW13" si="0">+AP8+AL8+AH8+AD8+Z8+V8+R8+N8+J8+F8+B8</f>
        <v>29</v>
      </c>
      <c r="AU8" s="15">
        <f t="shared" si="0"/>
        <v>2</v>
      </c>
      <c r="AV8" s="15">
        <f t="shared" si="0"/>
        <v>9</v>
      </c>
      <c r="AW8" s="15">
        <f t="shared" si="0"/>
        <v>2</v>
      </c>
    </row>
    <row r="9" spans="1:49" s="15" customFormat="1" ht="12" x14ac:dyDescent="0.2">
      <c r="A9" s="15" t="s">
        <v>24</v>
      </c>
      <c r="B9" s="25">
        <f>+'[1]Workforce Analysis'!AL9</f>
        <v>19</v>
      </c>
      <c r="C9" s="15">
        <f>+'[1]Workforce Analysis'!AM9</f>
        <v>4</v>
      </c>
      <c r="D9" s="15">
        <f>+'[1]Workforce Analysis'!AN9</f>
        <v>8</v>
      </c>
      <c r="E9" s="15">
        <f>+'[1]Workforce Analysis'!AO9</f>
        <v>0</v>
      </c>
      <c r="F9" s="25">
        <f>+'[1]Workforce Analysis'!AH9</f>
        <v>20</v>
      </c>
      <c r="G9" s="15">
        <f>+'[1]Workforce Analysis'!AI9</f>
        <v>3</v>
      </c>
      <c r="H9" s="15">
        <f>+'[1]Workforce Analysis'!AJ9</f>
        <v>15</v>
      </c>
      <c r="I9" s="15">
        <f>+'[1]Workforce Analysis'!AK9</f>
        <v>1</v>
      </c>
      <c r="J9" s="25">
        <f>+'[1]Workforce Analysis'!R9</f>
        <v>23</v>
      </c>
      <c r="K9" s="15">
        <f>+'[1]Workforce Analysis'!S9</f>
        <v>3</v>
      </c>
      <c r="L9" s="15">
        <f>+'[1]Workforce Analysis'!T9</f>
        <v>11</v>
      </c>
      <c r="M9" s="15">
        <f>+'[1]Workforce Analysis'!U9</f>
        <v>2</v>
      </c>
      <c r="N9" s="25">
        <f>+'[1]Workforce Analysis'!F9</f>
        <v>70</v>
      </c>
      <c r="O9" s="15">
        <f>+'[1]Workforce Analysis'!G9</f>
        <v>8</v>
      </c>
      <c r="P9" s="15">
        <f>+'[1]Workforce Analysis'!H9</f>
        <v>55</v>
      </c>
      <c r="Q9" s="15">
        <f>+'[1]Workforce Analysis'!I9</f>
        <v>5</v>
      </c>
      <c r="R9" s="25">
        <f>+'[1]Workforce Analysis'!Z9</f>
        <v>28</v>
      </c>
      <c r="S9" s="15">
        <f>+'[1]Workforce Analysis'!AA9</f>
        <v>6</v>
      </c>
      <c r="T9" s="15">
        <f>+'[1]Workforce Analysis'!AB9</f>
        <v>24</v>
      </c>
      <c r="U9" s="15">
        <f>+'[1]Workforce Analysis'!AC9</f>
        <v>3</v>
      </c>
      <c r="V9" s="25">
        <f>+'[1]Workforce Analysis'!J9</f>
        <v>43</v>
      </c>
      <c r="W9" s="15">
        <f>+'[1]Workforce Analysis'!K9</f>
        <v>5</v>
      </c>
      <c r="X9" s="15">
        <f>+'[1]Workforce Analysis'!L9</f>
        <v>13</v>
      </c>
      <c r="Y9" s="15">
        <f>+'[1]Workforce Analysis'!M9</f>
        <v>4</v>
      </c>
      <c r="Z9" s="25">
        <f>+'[1]Workforce Analysis'!B9</f>
        <v>59</v>
      </c>
      <c r="AA9" s="15">
        <f>+'[1]Workforce Analysis'!C9</f>
        <v>11</v>
      </c>
      <c r="AB9" s="15">
        <f>+'[1]Workforce Analysis'!D9</f>
        <v>57</v>
      </c>
      <c r="AC9" s="15">
        <f>+'[1]Workforce Analysis'!E9</f>
        <v>9</v>
      </c>
      <c r="AD9" s="25">
        <f>+'[1]Workforce Analysis'!V9</f>
        <v>19</v>
      </c>
      <c r="AE9" s="15">
        <f>+'[1]Workforce Analysis'!W9</f>
        <v>3</v>
      </c>
      <c r="AF9" s="15">
        <f>+'[1]Workforce Analysis'!X9</f>
        <v>14</v>
      </c>
      <c r="AG9" s="15">
        <f>+'[1]Workforce Analysis'!Y9</f>
        <v>3</v>
      </c>
      <c r="AH9" s="25">
        <f>+'[1]Workforce Analysis'!N9</f>
        <v>0</v>
      </c>
      <c r="AI9" s="15">
        <f>+'[1]Workforce Analysis'!O9</f>
        <v>0</v>
      </c>
      <c r="AJ9" s="15">
        <f>+'[1]Workforce Analysis'!P9</f>
        <v>0</v>
      </c>
      <c r="AK9" s="15">
        <f>+'[1]Workforce Analysis'!Q9</f>
        <v>0</v>
      </c>
      <c r="AL9" s="25">
        <f>+'[1]Workforce Analysis'!AP9</f>
        <v>0</v>
      </c>
      <c r="AM9" s="15">
        <f>+'[1]Workforce Analysis'!AQ9</f>
        <v>0</v>
      </c>
      <c r="AN9" s="15">
        <f>+'[1]Workforce Analysis'!AR9</f>
        <v>0</v>
      </c>
      <c r="AO9" s="15">
        <f>+'[1]Workforce Analysis'!AS9</f>
        <v>0</v>
      </c>
      <c r="AP9" s="27">
        <f>+'[1]Academic Affairs'!AD60</f>
        <v>294</v>
      </c>
      <c r="AQ9" s="15">
        <f>+'[1]Academic Affairs'!AE60</f>
        <v>77</v>
      </c>
      <c r="AR9" s="15">
        <f>+'[1]Academic Affairs'!AF60</f>
        <v>118</v>
      </c>
      <c r="AS9" s="15">
        <f>+'[1]Academic Affairs'!AG60</f>
        <v>13</v>
      </c>
      <c r="AT9" s="25">
        <f t="shared" si="0"/>
        <v>575</v>
      </c>
      <c r="AU9" s="15">
        <f t="shared" si="0"/>
        <v>120</v>
      </c>
      <c r="AV9" s="15">
        <f t="shared" si="0"/>
        <v>315</v>
      </c>
      <c r="AW9" s="15">
        <f t="shared" si="0"/>
        <v>40</v>
      </c>
    </row>
    <row r="10" spans="1:49" s="15" customFormat="1" ht="12" x14ac:dyDescent="0.2">
      <c r="A10" s="15" t="s">
        <v>25</v>
      </c>
      <c r="B10" s="25">
        <f>+'[1]Workforce Analysis'!AL10</f>
        <v>6</v>
      </c>
      <c r="C10" s="15">
        <f>+'[1]Workforce Analysis'!AM10</f>
        <v>3</v>
      </c>
      <c r="D10" s="15">
        <f>+'[1]Workforce Analysis'!AN10</f>
        <v>1</v>
      </c>
      <c r="E10" s="15">
        <f>+'[1]Workforce Analysis'!AO10</f>
        <v>2</v>
      </c>
      <c r="F10" s="25">
        <f>+'[1]Workforce Analysis'!AH10</f>
        <v>0</v>
      </c>
      <c r="G10" s="15">
        <f>+'[1]Workforce Analysis'!AI10</f>
        <v>0</v>
      </c>
      <c r="H10" s="15">
        <f>+'[1]Workforce Analysis'!AJ10</f>
        <v>0</v>
      </c>
      <c r="I10" s="15">
        <f>+'[1]Workforce Analysis'!AK10</f>
        <v>0</v>
      </c>
      <c r="J10" s="25">
        <f>+'[1]Workforce Analysis'!R10</f>
        <v>20</v>
      </c>
      <c r="K10" s="15">
        <f>+'[1]Workforce Analysis'!S10</f>
        <v>5</v>
      </c>
      <c r="L10" s="15">
        <f>+'[1]Workforce Analysis'!T10</f>
        <v>9</v>
      </c>
      <c r="M10" s="15">
        <f>+'[1]Workforce Analysis'!U10</f>
        <v>2</v>
      </c>
      <c r="N10" s="25">
        <f>+'[1]Workforce Analysis'!F10</f>
        <v>33</v>
      </c>
      <c r="O10" s="15">
        <f>+'[1]Workforce Analysis'!G10</f>
        <v>10</v>
      </c>
      <c r="P10" s="15">
        <f>+'[1]Workforce Analysis'!H10</f>
        <v>22</v>
      </c>
      <c r="Q10" s="15">
        <f>+'[1]Workforce Analysis'!I10</f>
        <v>9</v>
      </c>
      <c r="R10" s="25">
        <f>+'[1]Workforce Analysis'!Z10</f>
        <v>19</v>
      </c>
      <c r="S10" s="15">
        <f>+'[1]Workforce Analysis'!AA10</f>
        <v>7</v>
      </c>
      <c r="T10" s="15">
        <f>+'[1]Workforce Analysis'!AB10</f>
        <v>15</v>
      </c>
      <c r="U10" s="15">
        <f>+'[1]Workforce Analysis'!AC10</f>
        <v>6</v>
      </c>
      <c r="V10" s="25">
        <f>+'[1]Workforce Analysis'!J10</f>
        <v>2</v>
      </c>
      <c r="W10" s="15">
        <f>+'[1]Workforce Analysis'!K10</f>
        <v>0</v>
      </c>
      <c r="X10" s="15">
        <f>+'[1]Workforce Analysis'!L10</f>
        <v>0</v>
      </c>
      <c r="Y10" s="15">
        <f>+'[1]Workforce Analysis'!M10</f>
        <v>0</v>
      </c>
      <c r="Z10" s="25">
        <f>+'[1]Workforce Analysis'!B10</f>
        <v>17</v>
      </c>
      <c r="AA10" s="15">
        <f>+'[1]Workforce Analysis'!C10</f>
        <v>4</v>
      </c>
      <c r="AB10" s="15">
        <f>+'[1]Workforce Analysis'!D10</f>
        <v>17</v>
      </c>
      <c r="AC10" s="15">
        <f>+'[1]Workforce Analysis'!E10</f>
        <v>4</v>
      </c>
      <c r="AD10" s="25">
        <f>+'[1]Workforce Analysis'!V10</f>
        <v>15</v>
      </c>
      <c r="AE10" s="15">
        <f>+'[1]Workforce Analysis'!W10</f>
        <v>5</v>
      </c>
      <c r="AF10" s="15">
        <f>+'[1]Workforce Analysis'!X10</f>
        <v>8</v>
      </c>
      <c r="AG10" s="15">
        <f>+'[1]Workforce Analysis'!Y10</f>
        <v>4</v>
      </c>
      <c r="AH10" s="25">
        <f>+'[1]Workforce Analysis'!N10</f>
        <v>45</v>
      </c>
      <c r="AI10" s="15">
        <f>+'[1]Workforce Analysis'!O10</f>
        <v>37</v>
      </c>
      <c r="AJ10" s="15">
        <f>+'[1]Workforce Analysis'!P10</f>
        <v>30</v>
      </c>
      <c r="AK10" s="15">
        <f>+'[1]Workforce Analysis'!Q10</f>
        <v>34</v>
      </c>
      <c r="AL10" s="25">
        <f>+'[1]Workforce Analysis'!AP10</f>
        <v>68</v>
      </c>
      <c r="AM10" s="15">
        <f>+'[1]Workforce Analysis'!AQ10</f>
        <v>12</v>
      </c>
      <c r="AN10" s="15">
        <f>+'[1]Workforce Analysis'!AR10</f>
        <v>5</v>
      </c>
      <c r="AO10" s="15">
        <f>+'[1]Workforce Analysis'!AS10</f>
        <v>11</v>
      </c>
      <c r="AP10" s="25">
        <v>0</v>
      </c>
      <c r="AQ10" s="15">
        <v>0</v>
      </c>
      <c r="AR10" s="15">
        <v>0</v>
      </c>
      <c r="AS10" s="15">
        <v>0</v>
      </c>
      <c r="AT10" s="25">
        <f t="shared" si="0"/>
        <v>225</v>
      </c>
      <c r="AU10" s="15">
        <f t="shared" si="0"/>
        <v>83</v>
      </c>
      <c r="AV10" s="15">
        <f t="shared" si="0"/>
        <v>107</v>
      </c>
      <c r="AW10" s="15">
        <f t="shared" si="0"/>
        <v>72</v>
      </c>
    </row>
    <row r="11" spans="1:49" s="15" customFormat="1" ht="12" x14ac:dyDescent="0.2">
      <c r="A11" s="15" t="s">
        <v>32</v>
      </c>
      <c r="B11" s="25">
        <f>+[1]UnivAdvance!AL14</f>
        <v>4</v>
      </c>
      <c r="C11" s="15">
        <f>+'[1]Workforce Analysis'!AM11</f>
        <v>0</v>
      </c>
      <c r="D11" s="15">
        <f>+'[1]Workforce Analysis'!AN11</f>
        <v>2</v>
      </c>
      <c r="E11" s="15">
        <f>+'[1]Workforce Analysis'!AO11</f>
        <v>0</v>
      </c>
      <c r="F11" s="25">
        <f>+'[1]Workforce Analysis'!AH11</f>
        <v>0</v>
      </c>
      <c r="G11" s="15">
        <f>+'[1]Workforce Analysis'!AI11</f>
        <v>0</v>
      </c>
      <c r="H11" s="15">
        <f>+'[1]Workforce Analysis'!AJ11</f>
        <v>0</v>
      </c>
      <c r="I11" s="15">
        <f>+'[1]Workforce Analysis'!AK11</f>
        <v>0</v>
      </c>
      <c r="J11" s="25">
        <f>+'[1]Workforce Analysis'!R11</f>
        <v>3</v>
      </c>
      <c r="K11" s="15">
        <f>+'[1]Workforce Analysis'!S11</f>
        <v>0</v>
      </c>
      <c r="L11" s="15">
        <f>+'[1]Workforce Analysis'!T11</f>
        <v>3</v>
      </c>
      <c r="M11" s="15">
        <f>+'[1]Workforce Analysis'!U11</f>
        <v>0</v>
      </c>
      <c r="N11" s="25">
        <f>+'[1]Workforce Analysis'!F11</f>
        <v>11</v>
      </c>
      <c r="O11" s="15">
        <f>+'[1]Workforce Analysis'!G11</f>
        <v>3</v>
      </c>
      <c r="P11" s="15">
        <f>+'[1]Workforce Analysis'!H11</f>
        <v>9</v>
      </c>
      <c r="Q11" s="15">
        <f>+'[1]Workforce Analysis'!I11</f>
        <v>3</v>
      </c>
      <c r="R11" s="25">
        <f>+'[1]Workforce Analysis'!Z11</f>
        <v>3</v>
      </c>
      <c r="S11" s="15">
        <f>+'[1]Workforce Analysis'!AA11</f>
        <v>0</v>
      </c>
      <c r="T11" s="15">
        <f>+'[1]Workforce Analysis'!AB11</f>
        <v>3</v>
      </c>
      <c r="U11" s="15">
        <f>+'[1]Workforce Analysis'!AC11</f>
        <v>0</v>
      </c>
      <c r="V11" s="25">
        <f>+'[1]Workforce Analysis'!J11</f>
        <v>7</v>
      </c>
      <c r="W11" s="15">
        <f>+'[1]Workforce Analysis'!K11</f>
        <v>0</v>
      </c>
      <c r="X11" s="15">
        <f>+'[1]Workforce Analysis'!L11</f>
        <v>1</v>
      </c>
      <c r="Y11" s="15">
        <f>+'[1]Workforce Analysis'!M11</f>
        <v>0</v>
      </c>
      <c r="Z11" s="25">
        <f>+'[1]Workforce Analysis'!B11</f>
        <v>1</v>
      </c>
      <c r="AA11" s="15">
        <f>+'[1]Workforce Analysis'!C11</f>
        <v>0</v>
      </c>
      <c r="AB11" s="15">
        <f>+'[1]Workforce Analysis'!D11</f>
        <v>1</v>
      </c>
      <c r="AC11" s="15">
        <f>+'[1]Workforce Analysis'!E11</f>
        <v>0</v>
      </c>
      <c r="AD11" s="25">
        <f>+'[1]Workforce Analysis'!V11</f>
        <v>0</v>
      </c>
      <c r="AE11" s="15">
        <f>+'[1]Workforce Analysis'!W11</f>
        <v>0</v>
      </c>
      <c r="AF11" s="15">
        <f>+'[1]Workforce Analysis'!X11</f>
        <v>0</v>
      </c>
      <c r="AG11" s="15">
        <f>+'[1]Workforce Analysis'!Y11</f>
        <v>0</v>
      </c>
      <c r="AH11" s="25">
        <f>+'[1]Workforce Analysis'!N11</f>
        <v>0</v>
      </c>
      <c r="AI11" s="15">
        <f>+'[1]Workforce Analysis'!O11</f>
        <v>0</v>
      </c>
      <c r="AJ11" s="15">
        <f>+'[1]Workforce Analysis'!P11</f>
        <v>0</v>
      </c>
      <c r="AK11" s="15">
        <f>+'[1]Workforce Analysis'!Q11</f>
        <v>0</v>
      </c>
      <c r="AL11" s="25">
        <f>+'[1]Workforce Analysis'!AP11</f>
        <v>0</v>
      </c>
      <c r="AM11" s="15">
        <f>+'[1]Workforce Analysis'!AQ11</f>
        <v>0</v>
      </c>
      <c r="AN11" s="15">
        <f>+'[1]Workforce Analysis'!AR11</f>
        <v>0</v>
      </c>
      <c r="AO11" s="15">
        <f>+'[1]Workforce Analysis'!AS11</f>
        <v>0</v>
      </c>
      <c r="AP11" s="25">
        <f>[1]UnivAdvance!AP14</f>
        <v>0</v>
      </c>
      <c r="AQ11" s="15">
        <f>[1]UnivAdvance!AQ14</f>
        <v>0</v>
      </c>
      <c r="AR11" s="15">
        <f>[1]UnivAdvance!AR14</f>
        <v>0</v>
      </c>
      <c r="AS11" s="15">
        <f>[1]UnivAdvance!AS14</f>
        <v>0</v>
      </c>
      <c r="AT11" s="25">
        <f t="shared" si="0"/>
        <v>29</v>
      </c>
      <c r="AU11" s="15">
        <f t="shared" si="0"/>
        <v>3</v>
      </c>
      <c r="AV11" s="15">
        <f t="shared" si="0"/>
        <v>19</v>
      </c>
      <c r="AW11" s="15">
        <f t="shared" si="0"/>
        <v>3</v>
      </c>
    </row>
    <row r="12" spans="1:49" s="15" customFormat="1" ht="12" x14ac:dyDescent="0.2">
      <c r="A12" s="15" t="s">
        <v>26</v>
      </c>
      <c r="B12" s="25">
        <f>+'[1]Workforce Analysis'!AL12</f>
        <v>1</v>
      </c>
      <c r="C12" s="15">
        <f>+'[1]Workforce Analysis'!AM12</f>
        <v>1</v>
      </c>
      <c r="D12" s="15">
        <f>+'[1]Workforce Analysis'!AN12</f>
        <v>1</v>
      </c>
      <c r="E12" s="15">
        <f>+'[1]Workforce Analysis'!AO12</f>
        <v>1</v>
      </c>
      <c r="F12" s="25">
        <f>+'[1]Workforce Analysis'!AH12</f>
        <v>0</v>
      </c>
      <c r="G12" s="15">
        <f>+'[1]Workforce Analysis'!AI12</f>
        <v>0</v>
      </c>
      <c r="H12" s="15">
        <f>+'[1]Workforce Analysis'!AJ12</f>
        <v>0</v>
      </c>
      <c r="I12" s="15">
        <f>+'[1]Workforce Analysis'!AK12</f>
        <v>0</v>
      </c>
      <c r="J12" s="25">
        <f>+'[1]Workforce Analysis'!R12</f>
        <v>0</v>
      </c>
      <c r="K12" s="15">
        <f>+'[1]Workforce Analysis'!S12</f>
        <v>0</v>
      </c>
      <c r="L12" s="15">
        <f>+'[1]Workforce Analysis'!T12</f>
        <v>0</v>
      </c>
      <c r="M12" s="15">
        <f>+'[1]Workforce Analysis'!U12</f>
        <v>0</v>
      </c>
      <c r="N12" s="25">
        <f>+'[1]Workforce Analysis'!F12</f>
        <v>1</v>
      </c>
      <c r="O12" s="15">
        <f>+'[1]Workforce Analysis'!G12</f>
        <v>1</v>
      </c>
      <c r="P12" s="15">
        <f>+'[1]Workforce Analysis'!H12</f>
        <v>1</v>
      </c>
      <c r="Q12" s="15">
        <f>+'[1]Workforce Analysis'!I12</f>
        <v>1</v>
      </c>
      <c r="R12" s="25">
        <f>+'[1]Workforce Analysis'!Z12</f>
        <v>1</v>
      </c>
      <c r="S12" s="15">
        <f>+'[1]Workforce Analysis'!AA12</f>
        <v>0</v>
      </c>
      <c r="T12" s="15">
        <f>+'[1]Workforce Analysis'!AB12</f>
        <v>1</v>
      </c>
      <c r="U12" s="15">
        <f>+'[1]Workforce Analysis'!AC12</f>
        <v>0</v>
      </c>
      <c r="V12" s="25">
        <f>+'[1]Workforce Analysis'!J12</f>
        <v>0</v>
      </c>
      <c r="W12" s="15">
        <f>+'[1]Workforce Analysis'!K12</f>
        <v>0</v>
      </c>
      <c r="X12" s="15">
        <f>+'[1]Workforce Analysis'!L12</f>
        <v>0</v>
      </c>
      <c r="Y12" s="15">
        <f>+'[1]Workforce Analysis'!M12</f>
        <v>0</v>
      </c>
      <c r="Z12" s="25">
        <f>+'[1]Workforce Analysis'!B12</f>
        <v>0</v>
      </c>
      <c r="AA12" s="15">
        <f>+'[1]Workforce Analysis'!C12</f>
        <v>0</v>
      </c>
      <c r="AB12" s="15">
        <f>+'[1]Workforce Analysis'!D12</f>
        <v>0</v>
      </c>
      <c r="AC12" s="15">
        <f>+'[1]Workforce Analysis'!E12</f>
        <v>0</v>
      </c>
      <c r="AD12" s="25">
        <f>+'[1]Workforce Analysis'!V12</f>
        <v>0</v>
      </c>
      <c r="AE12" s="15">
        <f>+'[1]Workforce Analysis'!W12</f>
        <v>0</v>
      </c>
      <c r="AF12" s="15">
        <f>+'[1]Workforce Analysis'!X12</f>
        <v>0</v>
      </c>
      <c r="AG12" s="15">
        <f>+'[1]Workforce Analysis'!Y12</f>
        <v>0</v>
      </c>
      <c r="AH12" s="25">
        <f>+'[1]Workforce Analysis'!N12</f>
        <v>0</v>
      </c>
      <c r="AI12" s="15">
        <f>+'[1]Workforce Analysis'!O12</f>
        <v>0</v>
      </c>
      <c r="AJ12" s="15">
        <f>+'[1]Workforce Analysis'!P12</f>
        <v>0</v>
      </c>
      <c r="AK12" s="15">
        <f>+'[1]Workforce Analysis'!Q12</f>
        <v>0</v>
      </c>
      <c r="AL12" s="25">
        <f>+'[1]Workforce Analysis'!AP12</f>
        <v>0</v>
      </c>
      <c r="AM12" s="15">
        <f>+'[1]Workforce Analysis'!AQ12</f>
        <v>0</v>
      </c>
      <c r="AN12" s="15">
        <f>+'[1]Workforce Analysis'!AR12</f>
        <v>0</v>
      </c>
      <c r="AO12" s="15">
        <f>+'[1]Workforce Analysis'!AS12</f>
        <v>0</v>
      </c>
      <c r="AP12" s="25">
        <f>[1]Diversity!AP12</f>
        <v>0</v>
      </c>
      <c r="AQ12" s="15">
        <f>[1]Diversity!AQ12</f>
        <v>0</v>
      </c>
      <c r="AR12" s="15">
        <f>[1]Diversity!AR12</f>
        <v>0</v>
      </c>
      <c r="AS12" s="15">
        <f>[1]Diversity!AS12</f>
        <v>0</v>
      </c>
      <c r="AT12" s="25">
        <f t="shared" si="0"/>
        <v>3</v>
      </c>
      <c r="AU12" s="15">
        <f t="shared" si="0"/>
        <v>2</v>
      </c>
      <c r="AV12" s="15">
        <f t="shared" si="0"/>
        <v>3</v>
      </c>
      <c r="AW12" s="15">
        <f t="shared" si="0"/>
        <v>2</v>
      </c>
    </row>
    <row r="13" spans="1:49" s="14" customFormat="1" ht="12" x14ac:dyDescent="0.2">
      <c r="A13" s="14" t="s">
        <v>27</v>
      </c>
      <c r="B13" s="26">
        <f>+'[1]Workforce Analysis'!AL13</f>
        <v>10</v>
      </c>
      <c r="C13" s="15">
        <f>+'[1]Workforce Analysis'!AM13</f>
        <v>1</v>
      </c>
      <c r="D13" s="15">
        <f>+'[1]Workforce Analysis'!AN13</f>
        <v>1</v>
      </c>
      <c r="E13" s="15">
        <f>+'[1]Workforce Analysis'!AO13</f>
        <v>0</v>
      </c>
      <c r="F13" s="25">
        <f>+'[1]Workforce Analysis'!AH13</f>
        <v>396</v>
      </c>
      <c r="G13" s="15">
        <f>+'[1]Workforce Analysis'!AI13</f>
        <v>59</v>
      </c>
      <c r="H13" s="16">
        <f>+'[1]Workforce Analysis'!AJ13</f>
        <v>108</v>
      </c>
      <c r="I13" s="15">
        <f>+'[1]Workforce Analysis'!AK13</f>
        <v>39</v>
      </c>
      <c r="J13" s="25">
        <f>+'[1]Workforce Analysis'!R13</f>
        <v>4</v>
      </c>
      <c r="K13" s="15">
        <f>+'[1]Workforce Analysis'!S13</f>
        <v>2</v>
      </c>
      <c r="L13" s="15">
        <f>+'[1]Workforce Analysis'!T13</f>
        <v>3</v>
      </c>
      <c r="M13" s="15">
        <f>+'[1]Workforce Analysis'!U13</f>
        <v>2</v>
      </c>
      <c r="N13" s="25">
        <f>+'[1]Workforce Analysis'!F13</f>
        <v>25</v>
      </c>
      <c r="O13" s="15">
        <f>+'[1]Workforce Analysis'!G13</f>
        <v>8</v>
      </c>
      <c r="P13" s="15">
        <f>+'[1]Workforce Analysis'!H13</f>
        <v>23</v>
      </c>
      <c r="Q13" s="15">
        <f>+'[1]Workforce Analysis'!I13</f>
        <v>6</v>
      </c>
      <c r="R13" s="25">
        <f>+'[1]Workforce Analysis'!Z13</f>
        <v>14</v>
      </c>
      <c r="S13" s="15">
        <f>+'[1]Workforce Analysis'!AA13</f>
        <v>3</v>
      </c>
      <c r="T13" s="15">
        <f>+'[1]Workforce Analysis'!AB13</f>
        <v>12</v>
      </c>
      <c r="U13" s="15">
        <f>+'[1]Workforce Analysis'!AC13</f>
        <v>3</v>
      </c>
      <c r="V13" s="25">
        <f>+'[1]Workforce Analysis'!J13</f>
        <v>5</v>
      </c>
      <c r="W13" s="15">
        <f>+'[1]Workforce Analysis'!K13</f>
        <v>0</v>
      </c>
      <c r="X13" s="15">
        <f>+'[1]Workforce Analysis'!L13</f>
        <v>1</v>
      </c>
      <c r="Y13" s="15">
        <f>+'[1]Workforce Analysis'!M13</f>
        <v>0</v>
      </c>
      <c r="Z13" s="25">
        <f>+'[1]Workforce Analysis'!B13</f>
        <v>4</v>
      </c>
      <c r="AA13" s="15">
        <f>+'[1]Workforce Analysis'!C13</f>
        <v>3</v>
      </c>
      <c r="AB13" s="15">
        <f>+'[1]Workforce Analysis'!D13</f>
        <v>2</v>
      </c>
      <c r="AC13" s="15">
        <f>+'[1]Workforce Analysis'!E13</f>
        <v>3</v>
      </c>
      <c r="AD13" s="25">
        <f>+'[1]Workforce Analysis'!V13</f>
        <v>2</v>
      </c>
      <c r="AE13" s="15">
        <f>+'[1]Workforce Analysis'!W13</f>
        <v>0</v>
      </c>
      <c r="AF13" s="15">
        <f>+'[1]Workforce Analysis'!X13</f>
        <v>2</v>
      </c>
      <c r="AG13" s="15">
        <f>+'[1]Workforce Analysis'!Y13</f>
        <v>0</v>
      </c>
      <c r="AH13" s="25">
        <f>+'[1]Workforce Analysis'!N13</f>
        <v>0</v>
      </c>
      <c r="AI13" s="15">
        <f>+'[1]Workforce Analysis'!O13</f>
        <v>0</v>
      </c>
      <c r="AJ13" s="15">
        <f>+'[1]Workforce Analysis'!P13</f>
        <v>0</v>
      </c>
      <c r="AK13" s="15">
        <f>+'[1]Workforce Analysis'!Q13</f>
        <v>0</v>
      </c>
      <c r="AL13" s="25">
        <f>+'[1]Workforce Analysis'!AP13</f>
        <v>0</v>
      </c>
      <c r="AM13" s="15">
        <f>+'[1]Workforce Analysis'!AQ13</f>
        <v>0</v>
      </c>
      <c r="AN13" s="15">
        <f>+'[1]Workforce Analysis'!AR13</f>
        <v>0</v>
      </c>
      <c r="AO13" s="15">
        <f>+'[1]Workforce Analysis'!AS13</f>
        <v>0</v>
      </c>
      <c r="AP13" s="26">
        <f>+[1]Research!AD31</f>
        <v>6</v>
      </c>
      <c r="AQ13" s="14">
        <f>+[1]Research!AE31</f>
        <v>0</v>
      </c>
      <c r="AR13" s="14">
        <f>+[1]Research!AF31</f>
        <v>2</v>
      </c>
      <c r="AS13" s="14">
        <f>+[1]Research!AG31</f>
        <v>0</v>
      </c>
      <c r="AT13" s="25">
        <f t="shared" si="0"/>
        <v>466</v>
      </c>
      <c r="AU13" s="15">
        <f t="shared" si="0"/>
        <v>76</v>
      </c>
      <c r="AV13" s="15">
        <f t="shared" si="0"/>
        <v>154</v>
      </c>
      <c r="AW13" s="15">
        <f t="shared" si="0"/>
        <v>53</v>
      </c>
    </row>
    <row r="14" spans="1:49" s="14" customFormat="1" ht="12" x14ac:dyDescent="0.2">
      <c r="A14" s="17" t="s">
        <v>17</v>
      </c>
      <c r="B14" s="26">
        <f>SUM(B8:B13)</f>
        <v>42</v>
      </c>
      <c r="C14" s="26">
        <f t="shared" ref="C14:AS14" si="1">SUM(C8:C13)</f>
        <v>9</v>
      </c>
      <c r="D14" s="26">
        <f t="shared" si="1"/>
        <v>13</v>
      </c>
      <c r="E14" s="26">
        <f t="shared" si="1"/>
        <v>3</v>
      </c>
      <c r="F14" s="26">
        <f t="shared" si="1"/>
        <v>416</v>
      </c>
      <c r="G14" s="26">
        <f t="shared" si="1"/>
        <v>62</v>
      </c>
      <c r="H14" s="28">
        <f t="shared" si="1"/>
        <v>123</v>
      </c>
      <c r="I14" s="26">
        <f t="shared" si="1"/>
        <v>40</v>
      </c>
      <c r="J14" s="26">
        <f t="shared" si="1"/>
        <v>61</v>
      </c>
      <c r="K14" s="26">
        <f t="shared" si="1"/>
        <v>11</v>
      </c>
      <c r="L14" s="26">
        <f t="shared" si="1"/>
        <v>29</v>
      </c>
      <c r="M14" s="26">
        <f t="shared" si="1"/>
        <v>7</v>
      </c>
      <c r="N14" s="26">
        <f t="shared" si="1"/>
        <v>150</v>
      </c>
      <c r="O14" s="26">
        <f t="shared" si="1"/>
        <v>31</v>
      </c>
      <c r="P14" s="26">
        <f t="shared" si="1"/>
        <v>114</v>
      </c>
      <c r="Q14" s="26">
        <f t="shared" si="1"/>
        <v>25</v>
      </c>
      <c r="R14" s="26">
        <f t="shared" si="1"/>
        <v>71</v>
      </c>
      <c r="S14" s="26">
        <f t="shared" si="1"/>
        <v>16</v>
      </c>
      <c r="T14" s="26">
        <f t="shared" si="1"/>
        <v>57</v>
      </c>
      <c r="U14" s="26">
        <f t="shared" si="1"/>
        <v>12</v>
      </c>
      <c r="V14" s="26">
        <f t="shared" si="1"/>
        <v>57</v>
      </c>
      <c r="W14" s="26">
        <f t="shared" si="1"/>
        <v>5</v>
      </c>
      <c r="X14" s="26">
        <f t="shared" si="1"/>
        <v>15</v>
      </c>
      <c r="Y14" s="26">
        <f t="shared" si="1"/>
        <v>4</v>
      </c>
      <c r="Z14" s="26">
        <f t="shared" si="1"/>
        <v>81</v>
      </c>
      <c r="AA14" s="26">
        <f t="shared" si="1"/>
        <v>18</v>
      </c>
      <c r="AB14" s="26">
        <f t="shared" si="1"/>
        <v>77</v>
      </c>
      <c r="AC14" s="26">
        <f t="shared" si="1"/>
        <v>16</v>
      </c>
      <c r="AD14" s="26">
        <f t="shared" si="1"/>
        <v>36</v>
      </c>
      <c r="AE14" s="26">
        <f t="shared" si="1"/>
        <v>8</v>
      </c>
      <c r="AF14" s="26">
        <f t="shared" si="1"/>
        <v>24</v>
      </c>
      <c r="AG14" s="26">
        <f t="shared" si="1"/>
        <v>7</v>
      </c>
      <c r="AH14" s="26">
        <f t="shared" si="1"/>
        <v>45</v>
      </c>
      <c r="AI14" s="26">
        <f t="shared" si="1"/>
        <v>37</v>
      </c>
      <c r="AJ14" s="26">
        <f t="shared" si="1"/>
        <v>30</v>
      </c>
      <c r="AK14" s="26">
        <f t="shared" si="1"/>
        <v>34</v>
      </c>
      <c r="AL14" s="26">
        <f t="shared" si="1"/>
        <v>68</v>
      </c>
      <c r="AM14" s="26">
        <f t="shared" si="1"/>
        <v>12</v>
      </c>
      <c r="AN14" s="26">
        <f t="shared" si="1"/>
        <v>5</v>
      </c>
      <c r="AO14" s="26">
        <f t="shared" si="1"/>
        <v>11</v>
      </c>
      <c r="AP14" s="28">
        <f t="shared" si="1"/>
        <v>300</v>
      </c>
      <c r="AQ14" s="26">
        <f t="shared" si="1"/>
        <v>77</v>
      </c>
      <c r="AR14" s="26">
        <f t="shared" si="1"/>
        <v>120</v>
      </c>
      <c r="AS14" s="26">
        <f t="shared" si="1"/>
        <v>13</v>
      </c>
      <c r="AT14" s="26">
        <f>SUM(AT8:AT13)</f>
        <v>1327</v>
      </c>
      <c r="AU14" s="14">
        <f>SUM(AU8:AU13)</f>
        <v>286</v>
      </c>
      <c r="AV14" s="14">
        <f>SUM(AV8:AV13)</f>
        <v>607</v>
      </c>
      <c r="AW14" s="14">
        <f>SUM(AW8:AW13)</f>
        <v>172</v>
      </c>
    </row>
    <row r="16" spans="1:49" x14ac:dyDescent="0.2">
      <c r="B16" s="18" t="s">
        <v>28</v>
      </c>
      <c r="C16" s="15"/>
      <c r="D16" s="15"/>
      <c r="E16" s="29">
        <f>+C14/B14</f>
        <v>0.21428571428571427</v>
      </c>
      <c r="F16" s="21" t="s">
        <v>28</v>
      </c>
      <c r="G16" s="22"/>
      <c r="H16" s="23"/>
      <c r="I16" s="29">
        <f>+G14/F14</f>
        <v>0.14903846153846154</v>
      </c>
      <c r="J16" s="21" t="s">
        <v>28</v>
      </c>
      <c r="K16" s="22"/>
      <c r="L16" s="23"/>
      <c r="M16" s="29">
        <f>+K14/J14</f>
        <v>0.18032786885245902</v>
      </c>
      <c r="N16" s="31" t="s">
        <v>28</v>
      </c>
      <c r="O16" s="32"/>
      <c r="P16" s="33"/>
      <c r="Q16" s="29">
        <f>+O14/N14</f>
        <v>0.20666666666666667</v>
      </c>
      <c r="R16" s="21" t="s">
        <v>28</v>
      </c>
      <c r="S16" s="22"/>
      <c r="T16" s="23"/>
      <c r="U16" s="29">
        <f>+S14/R14</f>
        <v>0.22535211267605634</v>
      </c>
      <c r="V16" s="21" t="s">
        <v>28</v>
      </c>
      <c r="W16" s="22"/>
      <c r="X16" s="23"/>
      <c r="Y16" s="29">
        <f>+W14/V14</f>
        <v>8.771929824561403E-2</v>
      </c>
      <c r="Z16" s="21" t="s">
        <v>28</v>
      </c>
      <c r="AA16" s="22"/>
      <c r="AB16" s="23"/>
      <c r="AC16" s="29">
        <f>+AA14/Z14</f>
        <v>0.22222222222222221</v>
      </c>
      <c r="AD16" s="21" t="s">
        <v>28</v>
      </c>
      <c r="AE16" s="22"/>
      <c r="AF16" s="23"/>
      <c r="AG16" s="29">
        <f>+AE14/AD14</f>
        <v>0.22222222222222221</v>
      </c>
      <c r="AH16" s="21" t="s">
        <v>28</v>
      </c>
      <c r="AI16" s="22"/>
      <c r="AJ16" s="23"/>
      <c r="AK16" s="29">
        <f>+AI14/AH14</f>
        <v>0.82222222222222219</v>
      </c>
      <c r="AL16" s="21" t="s">
        <v>28</v>
      </c>
      <c r="AM16" s="22"/>
      <c r="AN16" s="23"/>
      <c r="AO16" s="29">
        <f>+AM14/AL14</f>
        <v>0.17647058823529413</v>
      </c>
      <c r="AP16" s="21" t="s">
        <v>28</v>
      </c>
      <c r="AQ16" s="22"/>
      <c r="AR16" s="23"/>
      <c r="AS16" s="29">
        <f>+AQ14/AP14</f>
        <v>0.25666666666666665</v>
      </c>
      <c r="AT16" s="21" t="s">
        <v>28</v>
      </c>
      <c r="AU16" s="22"/>
      <c r="AV16" s="23"/>
      <c r="AW16" s="29">
        <f>+AU14/AT14</f>
        <v>0.21552373775433309</v>
      </c>
    </row>
    <row r="17" spans="1:49" x14ac:dyDescent="0.2">
      <c r="B17" s="18" t="s">
        <v>29</v>
      </c>
      <c r="C17" s="15"/>
      <c r="D17" s="15"/>
      <c r="E17" s="29">
        <f>+D14/B14</f>
        <v>0.30952380952380953</v>
      </c>
      <c r="F17" s="30" t="s">
        <v>29</v>
      </c>
      <c r="G17" s="15"/>
      <c r="H17" s="15"/>
      <c r="I17" s="29">
        <f>+H14/F14</f>
        <v>0.29567307692307693</v>
      </c>
      <c r="J17" s="21" t="s">
        <v>29</v>
      </c>
      <c r="K17" s="22"/>
      <c r="L17" s="23"/>
      <c r="M17" s="29">
        <f>+L14/J14</f>
        <v>0.47540983606557374</v>
      </c>
      <c r="N17" s="21" t="s">
        <v>29</v>
      </c>
      <c r="O17" s="22"/>
      <c r="P17" s="23"/>
      <c r="Q17" s="29">
        <f>+P14/N14</f>
        <v>0.76</v>
      </c>
      <c r="R17" s="30" t="s">
        <v>29</v>
      </c>
      <c r="S17" s="15"/>
      <c r="T17" s="15"/>
      <c r="U17" s="29">
        <f>+T14/R14</f>
        <v>0.80281690140845074</v>
      </c>
      <c r="V17" s="30" t="s">
        <v>29</v>
      </c>
      <c r="W17" s="15"/>
      <c r="X17" s="15"/>
      <c r="Y17" s="29">
        <f>+X14/V14</f>
        <v>0.26315789473684209</v>
      </c>
      <c r="Z17" s="21" t="s">
        <v>29</v>
      </c>
      <c r="AA17" s="22"/>
      <c r="AB17" s="23"/>
      <c r="AC17" s="29">
        <f>+AB14/Z14</f>
        <v>0.95061728395061729</v>
      </c>
      <c r="AD17" s="30" t="s">
        <v>29</v>
      </c>
      <c r="AE17" s="15"/>
      <c r="AF17" s="15"/>
      <c r="AG17" s="29">
        <f>+AF14/AD14</f>
        <v>0.66666666666666663</v>
      </c>
      <c r="AH17" s="21" t="s">
        <v>29</v>
      </c>
      <c r="AI17" s="22"/>
      <c r="AJ17" s="23"/>
      <c r="AK17" s="29">
        <f>+AJ14/AH14</f>
        <v>0.66666666666666663</v>
      </c>
      <c r="AL17" s="21" t="s">
        <v>29</v>
      </c>
      <c r="AM17" s="22"/>
      <c r="AN17" s="23"/>
      <c r="AO17" s="29">
        <f>+AN14/AL14</f>
        <v>7.3529411764705885E-2</v>
      </c>
      <c r="AP17" s="21" t="s">
        <v>29</v>
      </c>
      <c r="AQ17" s="22"/>
      <c r="AR17" s="23"/>
      <c r="AS17" s="29">
        <f>+AR14/AP14</f>
        <v>0.4</v>
      </c>
      <c r="AT17" s="21" t="s">
        <v>29</v>
      </c>
      <c r="AU17" s="22"/>
      <c r="AV17" s="23"/>
      <c r="AW17" s="29">
        <f>+AV14/AT14</f>
        <v>0.45742275810097965</v>
      </c>
    </row>
    <row r="18" spans="1:49" x14ac:dyDescent="0.2">
      <c r="B18" s="19" t="s">
        <v>30</v>
      </c>
      <c r="C18" s="22"/>
      <c r="D18" s="23"/>
      <c r="E18" s="29">
        <f>+E14/B14</f>
        <v>7.1428571428571425E-2</v>
      </c>
      <c r="F18" s="21" t="s">
        <v>30</v>
      </c>
      <c r="G18" s="22"/>
      <c r="H18" s="23"/>
      <c r="I18" s="29">
        <f>+I14/F14</f>
        <v>9.6153846153846159E-2</v>
      </c>
      <c r="J18" s="21" t="s">
        <v>30</v>
      </c>
      <c r="K18" s="22"/>
      <c r="L18" s="23"/>
      <c r="M18" s="29">
        <f>+M14/J14</f>
        <v>0.11475409836065574</v>
      </c>
      <c r="N18" s="21" t="s">
        <v>30</v>
      </c>
      <c r="O18" s="22"/>
      <c r="P18" s="23"/>
      <c r="Q18" s="29">
        <f>+Q14/N14</f>
        <v>0.16666666666666666</v>
      </c>
      <c r="R18" s="21" t="s">
        <v>30</v>
      </c>
      <c r="S18" s="22"/>
      <c r="T18" s="23"/>
      <c r="U18" s="29">
        <f>+U14/R14</f>
        <v>0.16901408450704225</v>
      </c>
      <c r="V18" s="21" t="s">
        <v>30</v>
      </c>
      <c r="W18" s="22"/>
      <c r="X18" s="23"/>
      <c r="Y18" s="29">
        <f>+Y14/V14</f>
        <v>7.0175438596491224E-2</v>
      </c>
      <c r="Z18" s="21" t="s">
        <v>30</v>
      </c>
      <c r="AA18" s="22"/>
      <c r="AB18" s="23"/>
      <c r="AC18" s="29">
        <f>+AC14/Z14</f>
        <v>0.19753086419753085</v>
      </c>
      <c r="AD18" s="21" t="s">
        <v>30</v>
      </c>
      <c r="AE18" s="22"/>
      <c r="AF18" s="23"/>
      <c r="AG18" s="29">
        <f>+AG14/AD14</f>
        <v>0.19444444444444445</v>
      </c>
      <c r="AH18" s="21" t="s">
        <v>30</v>
      </c>
      <c r="AI18" s="22"/>
      <c r="AJ18" s="23"/>
      <c r="AK18" s="29">
        <f>+AK14/AH14</f>
        <v>0.75555555555555554</v>
      </c>
      <c r="AL18" s="21" t="s">
        <v>30</v>
      </c>
      <c r="AM18" s="22"/>
      <c r="AN18" s="23"/>
      <c r="AO18" s="29">
        <f>+AO14/AL14</f>
        <v>0.16176470588235295</v>
      </c>
      <c r="AP18" s="21" t="s">
        <v>30</v>
      </c>
      <c r="AQ18" s="22"/>
      <c r="AR18" s="23"/>
      <c r="AS18" s="29">
        <f>+AS14/AP14</f>
        <v>4.3333333333333335E-2</v>
      </c>
      <c r="AT18" s="21" t="s">
        <v>30</v>
      </c>
      <c r="AU18" s="22"/>
      <c r="AV18" s="23"/>
      <c r="AW18" s="29">
        <f>+AW14/AT14</f>
        <v>0.12961567445365485</v>
      </c>
    </row>
    <row r="20" spans="1:49" ht="12" x14ac:dyDescent="0.25">
      <c r="A20" s="20" t="s">
        <v>31</v>
      </c>
    </row>
  </sheetData>
  <sheetProtection password="C36C" sheet="1" formatCells="0" formatColumns="0" formatRows="0" insertColumns="0" insertRows="0" insertHyperlinks="0" deleteColumns="0" deleteRows="0" sort="0" autoFilter="0" pivotTables="0"/>
  <mergeCells count="11">
    <mergeCell ref="N16:P16"/>
    <mergeCell ref="A4:AW4"/>
    <mergeCell ref="B6:E6"/>
    <mergeCell ref="F6:I6"/>
    <mergeCell ref="N6:Q6"/>
    <mergeCell ref="R6:U6"/>
    <mergeCell ref="V6:Y6"/>
    <mergeCell ref="AD6:AG6"/>
    <mergeCell ref="AH6:AK6"/>
    <mergeCell ref="AL6:AO6"/>
    <mergeCell ref="AP6:AS6"/>
  </mergeCells>
  <printOptions horizontalCentered="1"/>
  <pageMargins left="0.3" right="0.3" top="0.75" bottom="0.75" header="0.3" footer="0.3"/>
  <pageSetup scale="6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Laurel</dc:creator>
  <cp:lastModifiedBy>Carrie</cp:lastModifiedBy>
  <cp:lastPrinted>2014-09-30T19:46:53Z</cp:lastPrinted>
  <dcterms:created xsi:type="dcterms:W3CDTF">2014-09-30T19:45:55Z</dcterms:created>
  <dcterms:modified xsi:type="dcterms:W3CDTF">2015-03-16T18:46:37Z</dcterms:modified>
</cp:coreProperties>
</file>